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<sst xmlns="http://schemas.openxmlformats.org/spreadsheetml/2006/main" count="21" uniqueCount="16">
  <si>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1/f</t>
  </si>
  <si>
    <t>n</t>
  </si>
  <si>
    <t>d / mm</t>
  </si>
  <si>
    <t>x</t>
  </si>
  <si>
    <t>Einfallswinkel</t>
  </si>
  <si>
    <t>in Grad</t>
  </si>
  <si>
    <t>in RAD</t>
  </si>
  <si>
    <t>Brechungs-
index</t>
  </si>
  <si>
    <t>Ausfallwinkel</t>
  </si>
  <si>
    <t>in Grad / °</t>
  </si>
  <si>
    <t xml:space="preserve">Differenz </t>
  </si>
  <si>
    <t>= phi2</t>
  </si>
  <si>
    <t>=phi1</t>
  </si>
  <si>
    <t xml:space="preserve"> DX1(phi1)</t>
  </si>
  <si>
    <t>DX2(phi2)</t>
  </si>
  <si>
    <t>DX2(phi2)-DX1(phi1)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</si>
</sst>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"/>
    <numFmt numFmtId="166" formatCode="0.0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workbookViewId="0" topLeftCell="A1">
      <selection activeCell="D6" sqref="D6"/>
    </sheetView>
  </sheetViews>
  <sheetFormatPr defaultColWidth="11.421875" defaultRowHeight="12.75"/>
  <cols>
    <col min="2" max="2" width="14.28125" style="0" customWidth="1"/>
    <col min="3" max="3" width="13.140625" style="0" customWidth="1"/>
    <col min="7" max="7" width="7.7109375" style="0" customWidth="1"/>
    <col min="8" max="8" width="7.421875" style="0" customWidth="1"/>
    <col min="10" max="10" width="13.8515625" style="0" customWidth="1"/>
  </cols>
  <sheetData>
    <row r="2" spans="2:10" ht="25.5">
      <c r="B2" t="s">
        <v>4</v>
      </c>
      <c r="C2" t="s">
        <v>4</v>
      </c>
      <c r="D2" s="4" t="s">
        <v>7</v>
      </c>
      <c r="E2" t="s">
        <v>8</v>
      </c>
      <c r="F2" t="s">
        <v>8</v>
      </c>
      <c r="H2">
        <f>ATAN(H5/G5)*180/3.1415926</f>
        <v>2.0441584434837483</v>
      </c>
      <c r="I2">
        <f>ATAN(I5/G5)*180/3.1415926</f>
        <v>2.862405274939118</v>
      </c>
      <c r="J2" s="4" t="s">
        <v>10</v>
      </c>
    </row>
    <row r="3" spans="2:6" ht="12.75">
      <c r="B3" s="9" t="s">
        <v>11</v>
      </c>
      <c r="C3" s="9" t="s">
        <v>11</v>
      </c>
      <c r="D3" s="1"/>
      <c r="E3" s="9" t="s">
        <v>12</v>
      </c>
      <c r="F3" s="9" t="s">
        <v>12</v>
      </c>
    </row>
    <row r="4" spans="1:11" ht="25.5">
      <c r="A4" t="s">
        <v>0</v>
      </c>
      <c r="B4" s="1" t="s">
        <v>5</v>
      </c>
      <c r="C4" s="2" t="s">
        <v>6</v>
      </c>
      <c r="D4" s="1" t="s">
        <v>1</v>
      </c>
      <c r="E4" s="3" t="s">
        <v>6</v>
      </c>
      <c r="F4" s="2" t="s">
        <v>9</v>
      </c>
      <c r="G4" t="s">
        <v>2</v>
      </c>
      <c r="H4" t="s">
        <v>13</v>
      </c>
      <c r="I4" t="s">
        <v>14</v>
      </c>
      <c r="J4" s="4" t="s">
        <v>15</v>
      </c>
      <c r="K4" t="s">
        <v>3</v>
      </c>
    </row>
    <row r="5" spans="1:11" ht="12.75">
      <c r="A5">
        <v>10</v>
      </c>
      <c r="B5" s="7">
        <f>ATAN(0.5/A5)*360/2/3.1415926</f>
        <v>2.8624052749391176</v>
      </c>
      <c r="C5" s="8">
        <f>ATAN(0.5/A5)</f>
        <v>0.049958395721942765</v>
      </c>
      <c r="D5" s="1">
        <v>1.4</v>
      </c>
      <c r="E5" s="8">
        <f>ASIN(SIN(C5)/D5)</f>
        <v>0.035677294662644785</v>
      </c>
      <c r="F5" s="7">
        <f>ASIN(SIN(C5)/D5)*180/3.1415926</f>
        <v>2.0441584434837483</v>
      </c>
      <c r="G5">
        <v>0.1</v>
      </c>
      <c r="H5" s="6">
        <f>G5*TAN(E5)</f>
        <v>0.0035692439885522753</v>
      </c>
      <c r="I5" s="6">
        <f aca="true" t="shared" si="0" ref="I5:I10">G5*TAN(C5)</f>
        <v>0.005000000000000001</v>
      </c>
      <c r="J5" s="5">
        <f>I5-H5</f>
        <v>0.0014307560114477256</v>
      </c>
      <c r="K5" s="5">
        <f>J5/TAN(C5)</f>
        <v>0.028615120228954512</v>
      </c>
    </row>
    <row r="6" spans="1:11" ht="12.75">
      <c r="A6">
        <v>6.3</v>
      </c>
      <c r="B6" s="7">
        <f>ATAN(0.5/A6)*360/2/3.1415926</f>
        <v>4.537772585312707</v>
      </c>
      <c r="C6" s="8">
        <f>ATAN(0.5/A6)</f>
        <v>0.07919907096945149</v>
      </c>
      <c r="D6" s="1">
        <v>1.4</v>
      </c>
      <c r="E6" s="8">
        <f>ASIN(SIN(C6)/D6)</f>
        <v>0.05654176582161498</v>
      </c>
      <c r="F6" s="7">
        <f>ASIN(SIN(C6)/D6)*180/3.1415926</f>
        <v>3.2396046030572823</v>
      </c>
      <c r="G6">
        <v>0.1</v>
      </c>
      <c r="H6" s="6">
        <f>G6*TAN(E6)</f>
        <v>0.005660209710760452</v>
      </c>
      <c r="I6" s="6">
        <f t="shared" si="0"/>
        <v>0.007936507936507936</v>
      </c>
      <c r="J6" s="5">
        <f>I6-H6</f>
        <v>0.0022762982257474845</v>
      </c>
      <c r="K6" s="5">
        <f>J6/TAN(C6)</f>
        <v>0.028681357644418305</v>
      </c>
    </row>
    <row r="7" spans="1:11" ht="12.75">
      <c r="A7">
        <v>4</v>
      </c>
      <c r="B7" s="7">
        <f>ATAN(0.5/A7)*360/2/3.1415926</f>
        <v>7.125016470441476</v>
      </c>
      <c r="C7" s="8">
        <f>ATAN(0.5/A7)</f>
        <v>0.12435499454676144</v>
      </c>
      <c r="D7" s="1">
        <v>1.4</v>
      </c>
      <c r="E7" s="8">
        <f>ASIN(SIN(C7)/D7)</f>
        <v>0.08871255328717224</v>
      </c>
      <c r="F7" s="7">
        <f>ASIN(SIN(C7)/D7)*180/3.1415926</f>
        <v>5.082854979888546</v>
      </c>
      <c r="G7">
        <v>0.1</v>
      </c>
      <c r="H7" s="6">
        <f>G7*TAN(E7)</f>
        <v>0.008894600837060252</v>
      </c>
      <c r="I7" s="6">
        <f t="shared" si="0"/>
        <v>0.0125</v>
      </c>
      <c r="J7" s="5">
        <f>I7-H7</f>
        <v>0.003605399162939749</v>
      </c>
      <c r="K7" s="5">
        <f>J7/TAN(C7)</f>
        <v>0.02884319330351799</v>
      </c>
    </row>
    <row r="8" spans="5:11" ht="12.75">
      <c r="E8" s="1"/>
      <c r="F8" s="7"/>
      <c r="H8" s="6"/>
      <c r="I8" s="6"/>
      <c r="J8" s="5"/>
      <c r="K8" s="5"/>
    </row>
    <row r="9" spans="2:11" ht="12.75">
      <c r="B9">
        <v>35</v>
      </c>
      <c r="C9">
        <f>B9*3.1415/180</f>
        <v>0.6108472222222222</v>
      </c>
      <c r="D9" s="1">
        <v>3.5</v>
      </c>
      <c r="E9" s="1">
        <f>ASIN(SIN(C9)/D9)</f>
        <v>0.16461724789566176</v>
      </c>
      <c r="F9" s="7">
        <f>ASIN(SIN(C9)/D9)*180/3.1415926</f>
        <v>9.431873700370671</v>
      </c>
      <c r="G9">
        <v>0.1</v>
      </c>
      <c r="H9" s="6">
        <f>G9*TAN(E9)</f>
        <v>0.016612052353796918</v>
      </c>
      <c r="I9" s="6">
        <f t="shared" si="0"/>
        <v>0.07001806895090887</v>
      </c>
      <c r="J9" s="5">
        <f>I9-H9</f>
        <v>0.05340601659711195</v>
      </c>
      <c r="K9" s="5">
        <f>J9*TAN(C9)</f>
        <v>0.03739386152489968</v>
      </c>
    </row>
    <row r="10" spans="2:11" ht="12.75">
      <c r="B10">
        <v>9.431837</v>
      </c>
      <c r="C10">
        <f>B10*3.1415/180</f>
        <v>0.16461175519722224</v>
      </c>
      <c r="D10" s="1">
        <v>3.5</v>
      </c>
      <c r="E10" s="1">
        <f>ASIN(SIN(C10)/D10)</f>
        <v>0.046836935852385006</v>
      </c>
      <c r="F10" s="7">
        <f>ASIN(SIN(C10)/D10)*180/3.1415926</f>
        <v>2.6835587954432096</v>
      </c>
      <c r="G10">
        <v>0.1</v>
      </c>
      <c r="H10" s="6">
        <f>G10*TAN(E10)</f>
        <v>0.0046871214637873556</v>
      </c>
      <c r="I10" s="6">
        <f t="shared" si="0"/>
        <v>0.01661148792680179</v>
      </c>
      <c r="J10" s="5">
        <f>I10-H10</f>
        <v>0.011924366463014435</v>
      </c>
      <c r="K10" s="5">
        <f>J10*TAN(C10)</f>
        <v>0.001980814695351244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Peter Heinrich</cp:lastModifiedBy>
  <cp:lastPrinted>2004-11-03T20:58:17Z</cp:lastPrinted>
  <dcterms:created xsi:type="dcterms:W3CDTF">2004-11-02T16:41:52Z</dcterms:created>
  <dcterms:modified xsi:type="dcterms:W3CDTF">2004-11-03T21:05:58Z</dcterms:modified>
  <cp:category/>
  <cp:version/>
  <cp:contentType/>
  <cp:contentStatus/>
</cp:coreProperties>
</file>